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807"/>
  </bookViews>
  <sheets>
    <sheet name="Cuadro 9 DET" sheetId="35" r:id="rId1"/>
  </sheets>
  <definedNames>
    <definedName name="_xlnm.Print_Area" localSheetId="0">'Cuadro 9 DET'!$A$1:$M$76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35" l="1"/>
  <c r="L63" i="35"/>
  <c r="K63" i="35"/>
  <c r="J63" i="35"/>
  <c r="I63" i="35"/>
  <c r="H63" i="35"/>
  <c r="G63" i="35"/>
  <c r="F63" i="35"/>
  <c r="E63" i="35"/>
  <c r="D63" i="35"/>
  <c r="C63" i="35"/>
  <c r="B63" i="35"/>
  <c r="M57" i="35"/>
  <c r="L57" i="35"/>
  <c r="K57" i="35"/>
  <c r="J57" i="35"/>
  <c r="I57" i="35"/>
  <c r="H57" i="35"/>
  <c r="G57" i="35"/>
  <c r="F57" i="35"/>
  <c r="E57" i="35"/>
  <c r="D57" i="35"/>
  <c r="C57" i="35"/>
  <c r="B57" i="35"/>
  <c r="M51" i="35"/>
  <c r="L51" i="35"/>
  <c r="K51" i="35"/>
  <c r="J51" i="35"/>
  <c r="I51" i="35"/>
  <c r="H51" i="35"/>
  <c r="G51" i="35"/>
  <c r="F51" i="35"/>
  <c r="E51" i="35"/>
  <c r="D51" i="35"/>
  <c r="C51" i="35"/>
  <c r="C50" i="35" s="1"/>
  <c r="B51" i="35"/>
  <c r="B50" i="35" s="1"/>
  <c r="M50" i="35"/>
  <c r="L50" i="35"/>
  <c r="K50" i="35"/>
  <c r="J50" i="35"/>
  <c r="I50" i="35"/>
  <c r="H50" i="35"/>
  <c r="G50" i="35"/>
  <c r="F50" i="35"/>
  <c r="E50" i="35"/>
  <c r="D50" i="35"/>
  <c r="M45" i="35"/>
  <c r="L45" i="35"/>
  <c r="K45" i="35"/>
  <c r="J45" i="35"/>
  <c r="I45" i="35"/>
  <c r="H45" i="35"/>
  <c r="G45" i="35"/>
  <c r="F45" i="35"/>
  <c r="E45" i="35"/>
  <c r="D45" i="35"/>
  <c r="C45" i="35"/>
  <c r="B45" i="35"/>
  <c r="M39" i="35"/>
  <c r="L39" i="35"/>
  <c r="K39" i="35"/>
  <c r="J39" i="35"/>
  <c r="I39" i="35"/>
  <c r="H39" i="35"/>
  <c r="G39" i="35"/>
  <c r="F39" i="35"/>
  <c r="E39" i="35"/>
  <c r="D39" i="35"/>
  <c r="C39" i="35"/>
  <c r="C38" i="35" s="1"/>
  <c r="B39" i="35"/>
  <c r="M38" i="35"/>
  <c r="L38" i="35"/>
  <c r="K38" i="35"/>
  <c r="J38" i="35"/>
  <c r="I38" i="35"/>
  <c r="H38" i="35"/>
  <c r="G38" i="35"/>
  <c r="F38" i="35"/>
  <c r="E38" i="35"/>
  <c r="D38" i="35"/>
  <c r="B38" i="35"/>
  <c r="M33" i="35"/>
  <c r="L33" i="35"/>
  <c r="K33" i="35"/>
  <c r="J33" i="35"/>
  <c r="I33" i="35"/>
  <c r="H33" i="35"/>
  <c r="G33" i="35"/>
  <c r="F33" i="35"/>
  <c r="E33" i="35"/>
  <c r="D33" i="35"/>
  <c r="C33" i="35"/>
  <c r="C27" i="35" s="1"/>
  <c r="B33" i="35"/>
  <c r="M28" i="35"/>
  <c r="L28" i="35"/>
  <c r="K28" i="35"/>
  <c r="K27" i="35" s="1"/>
  <c r="J28" i="35"/>
  <c r="I28" i="35"/>
  <c r="H28" i="35"/>
  <c r="G28" i="35"/>
  <c r="F28" i="35"/>
  <c r="E28" i="35"/>
  <c r="D28" i="35"/>
  <c r="C28" i="35"/>
  <c r="B28" i="35"/>
  <c r="B27" i="35" s="1"/>
  <c r="M27" i="35"/>
  <c r="L27" i="35"/>
  <c r="J27" i="35"/>
  <c r="I27" i="35"/>
  <c r="H27" i="35"/>
  <c r="G27" i="35"/>
  <c r="F27" i="35"/>
  <c r="E27" i="35"/>
  <c r="D27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M15" i="35"/>
  <c r="L15" i="35"/>
  <c r="K15" i="35"/>
  <c r="J15" i="35"/>
  <c r="I15" i="35"/>
  <c r="I14" i="35" s="1"/>
  <c r="I66" i="35" s="1"/>
  <c r="H15" i="35"/>
  <c r="G15" i="35"/>
  <c r="F15" i="35"/>
  <c r="E15" i="35"/>
  <c r="D15" i="35"/>
  <c r="C15" i="35"/>
  <c r="B15" i="35"/>
  <c r="M14" i="35"/>
  <c r="L14" i="35"/>
  <c r="K14" i="35"/>
  <c r="J14" i="35"/>
  <c r="J66" i="35" s="1"/>
  <c r="H14" i="35"/>
  <c r="H66" i="35" s="1"/>
  <c r="G14" i="35"/>
  <c r="G66" i="35" s="1"/>
  <c r="F14" i="35"/>
  <c r="F66" i="35" s="1"/>
  <c r="E14" i="35"/>
  <c r="D14" i="35"/>
  <c r="D66" i="35" s="1"/>
  <c r="C14" i="35"/>
  <c r="B14" i="35"/>
  <c r="E66" i="35" l="1"/>
  <c r="M66" i="35"/>
  <c r="L66" i="35"/>
  <c r="K66" i="35"/>
  <c r="C66" i="35"/>
  <c r="B66" i="35"/>
</calcChain>
</file>

<file path=xl/sharedStrings.xml><?xml version="1.0" encoding="utf-8"?>
<sst xmlns="http://schemas.openxmlformats.org/spreadsheetml/2006/main" count="87" uniqueCount="45">
  <si>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</si>
  <si>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</si>
  <si>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</si>
  <si>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</si>
  <si>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</si>
  <si>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</si>
  <si>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</si>
  <si>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</si>
  <si>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</si>
  <si>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</si>
  <si>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</si>
  <si>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</si>
  <si>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</si>
  <si>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</si>
  <si>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</si>
  <si>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</si>
  <si>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</si>
  <si>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</si>
  <si>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</si>
  <si>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</si>
  <si>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</si>
  <si>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</si>
  <si>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</si>
  <si>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</si>
  <si>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</si>
  <si>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</si>
  <si>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</si>
  <si>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</si>
  <si>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</si>
  <si>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</si>
  <si>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</si>
  <si>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Cuadro 9.  POSICIÓN DE LA DEUDA EXTERNA TOTAL DE LA REPÚBLICA,</t>
  </si>
  <si>
    <t>NOTAS: Cambios en las cifras por efectos de modificaciones en la Posición de Inversión Internacional en períodos anteriores.</t>
  </si>
  <si>
    <t>2020 (P)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</si>
  <si>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</si>
  <si>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</si>
  <si>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>2021 (P)</t>
  </si>
  <si>
    <t>2022 (E)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</si>
  <si>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</si>
  <si>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</si>
  <si>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</si>
  <si>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</si>
  <si>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</si>
  <si>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Inversión directa: Préstamos entre empresas</t>
  </si>
  <si>
    <t>SEGÚN SECTOR Y PARTIDA: AÑOS 2020-22,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</si>
</sst>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0" fontId="1" fillId="3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5"/>
    </xf>
    <xf numFmtId="0" fontId="2" fillId="2" borderId="0" xfId="0" applyNumberFormat="1" applyFont="1" applyFill="1" applyBorder="1" applyAlignment="1" applyProtection="1"/>
    <xf numFmtId="0" fontId="1" fillId="3" borderId="7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/>
    <xf numFmtId="0" fontId="2" fillId="2" borderId="0" xfId="0" applyNumberFormat="1" applyFont="1" applyFill="1" applyBorder="1"/>
    <xf numFmtId="0" fontId="1" fillId="2" borderId="0" xfId="0" applyNumberFormat="1" applyFont="1" applyFill="1"/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M1"/>
    </sheetView>
  </sheetViews>
  <sheetFormatPr baseColWidth="10" defaultRowHeight="12.75" customHeight="1" x14ac:dyDescent="0.2"/>
  <cols>
    <col min="1" max="1" width="38.42578125" style="27" customWidth="1"/>
    <col min="2" max="10" width="8.85546875" style="27" customWidth="1"/>
    <col min="11" max="12" width="8.85546875" style="28" customWidth="1"/>
    <col min="13" max="13" width="8.85546875" style="27" customWidth="1"/>
    <col min="14" max="16384" width="11.42578125" style="27"/>
  </cols>
  <sheetData>
    <row r="1" spans="1:13" ht="12.75" customHeight="1" x14ac:dyDescent="0.2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.75" customHeight="1" x14ac:dyDescent="0.2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2.75" customHeight="1" x14ac:dyDescent="0.2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6" customHeight="1" x14ac:dyDescent="0.2"/>
    <row r="5" spans="1:13" s="29" customFormat="1" ht="12.75" customHeight="1" x14ac:dyDescent="0.2">
      <c r="A5" s="48" t="s">
        <v>31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s="29" customFormat="1" ht="12.75" customHeight="1" x14ac:dyDescent="0.2">
      <c r="A6" s="48" t="s">
        <v>44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25"/>
      <c r="L7" s="25"/>
    </row>
    <row r="8" spans="1:13" ht="14.1" customHeight="1" x14ac:dyDescent="0.2">
      <c r="A8" s="1"/>
      <c r="B8" s="44" t="s">
        <v>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14.1" customHeight="1" x14ac:dyDescent="0.2">
      <c r="A9" s="2"/>
      <c r="B9" s="49" t="s">
        <v>40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ht="14.1" customHeight="1" x14ac:dyDescent="0.2">
      <c r="A10" s="23" t="s">
        <v>1</v>
      </c>
      <c r="B10" s="51" t="s">
        <v>33</v>
      </c>
      <c r="C10" s="52"/>
      <c r="D10" s="52"/>
      <c r="E10" s="53"/>
      <c r="F10" s="51" t="s">
        <v>36</v>
      </c>
      <c r="G10" s="52"/>
      <c r="H10" s="52"/>
      <c r="I10" s="53"/>
      <c r="J10" s="51" t="s">
        <v>37</v>
      </c>
      <c r="K10" s="52"/>
      <c r="L10" s="52"/>
      <c r="M10" s="52"/>
    </row>
    <row r="11" spans="1:13" ht="14.1" customHeight="1" x14ac:dyDescent="0.2">
      <c r="A11" s="2"/>
      <c r="B11" s="54" t="s">
        <v>2</v>
      </c>
      <c r="C11" s="55"/>
      <c r="D11" s="55"/>
      <c r="E11" s="56"/>
      <c r="F11" s="54" t="s">
        <v>2</v>
      </c>
      <c r="G11" s="55"/>
      <c r="H11" s="55"/>
      <c r="I11" s="56"/>
      <c r="J11" s="57" t="s">
        <v>2</v>
      </c>
      <c r="K11" s="58"/>
      <c r="L11" s="58"/>
      <c r="M11" s="58"/>
    </row>
    <row r="12" spans="1:13" ht="14.1" customHeight="1" x14ac:dyDescent="0.2">
      <c r="A12" s="3"/>
      <c r="B12" s="4" t="s">
        <v>3</v>
      </c>
      <c r="C12" s="4" t="s">
        <v>4</v>
      </c>
      <c r="D12" s="4" t="s">
        <v>5</v>
      </c>
      <c r="E12" s="4" t="s">
        <v>6</v>
      </c>
      <c r="F12" s="4" t="s">
        <v>3</v>
      </c>
      <c r="G12" s="4" t="s">
        <v>4</v>
      </c>
      <c r="H12" s="4" t="s">
        <v>5</v>
      </c>
      <c r="I12" s="4" t="s">
        <v>6</v>
      </c>
      <c r="J12" s="4" t="s">
        <v>3</v>
      </c>
      <c r="K12" s="4" t="s">
        <v>4</v>
      </c>
      <c r="L12" s="4" t="s">
        <v>5</v>
      </c>
      <c r="M12" s="26" t="s">
        <v>6</v>
      </c>
    </row>
    <row r="13" spans="1:13" ht="6" customHeight="1" x14ac:dyDescent="0.2">
      <c r="A13" s="15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1"/>
    </row>
    <row r="14" spans="1:13" ht="14.1" customHeight="1" x14ac:dyDescent="0.2">
      <c r="A14" s="20" t="s">
        <v>14</v>
      </c>
      <c r="B14" s="32">
        <f>SUM(B15+B20)</f>
        <v>21179.409393369999</v>
      </c>
      <c r="C14" s="32">
        <f t="shared" ref="C14:M14" si="0">SUM(C15+C20)</f>
        <v>24408.754299429998</v>
      </c>
      <c r="D14" s="32">
        <f t="shared" si="0"/>
        <v>27006.001203129999</v>
      </c>
      <c r="E14" s="32">
        <f t="shared" si="0"/>
        <v>28028.271973469997</v>
      </c>
      <c r="F14" s="32">
        <f t="shared" si="0"/>
        <v>30055.276452429996</v>
      </c>
      <c r="G14" s="32">
        <f t="shared" si="0"/>
        <v>30138.888565379999</v>
      </c>
      <c r="H14" s="32">
        <f t="shared" si="0"/>
        <v>30807.511221209999</v>
      </c>
      <c r="I14" s="32">
        <f t="shared" si="0"/>
        <v>31748.775875809995</v>
      </c>
      <c r="J14" s="32">
        <f t="shared" si="0"/>
        <v>33842.292980710001</v>
      </c>
      <c r="K14" s="32">
        <f t="shared" si="0"/>
        <v>33896.160178519989</v>
      </c>
      <c r="L14" s="32">
        <f t="shared" si="0"/>
        <v>33876.704543369997</v>
      </c>
      <c r="M14" s="33">
        <f t="shared" si="0"/>
        <v>34495.600860489991</v>
      </c>
    </row>
    <row r="15" spans="1:13" ht="14.1" customHeight="1" x14ac:dyDescent="0.2">
      <c r="A15" s="10" t="s">
        <v>15</v>
      </c>
      <c r="B15" s="34">
        <f>SUM(B16+B17+B18+B19)</f>
        <v>69.846385409999996</v>
      </c>
      <c r="C15" s="34">
        <f t="shared" ref="C15:M15" si="1">SUM(C16+C17+C18+C19)</f>
        <v>84.30442592</v>
      </c>
      <c r="D15" s="34">
        <f t="shared" si="1"/>
        <v>105.80330963000007</v>
      </c>
      <c r="E15" s="34">
        <f t="shared" si="1"/>
        <v>80.180988999999997</v>
      </c>
      <c r="F15" s="34">
        <f t="shared" si="1"/>
        <v>122.23746986000006</v>
      </c>
      <c r="G15" s="34">
        <f t="shared" si="1"/>
        <v>72.145939170000005</v>
      </c>
      <c r="H15" s="34">
        <f t="shared" si="1"/>
        <v>84.436411750000005</v>
      </c>
      <c r="I15" s="34">
        <f t="shared" si="1"/>
        <v>70.741007629999999</v>
      </c>
      <c r="J15" s="34">
        <f t="shared" si="1"/>
        <v>58.992177869999999</v>
      </c>
      <c r="K15" s="34">
        <f t="shared" si="1"/>
        <v>62.998984440000001</v>
      </c>
      <c r="L15" s="34">
        <f t="shared" si="1"/>
        <v>58.663526019999999</v>
      </c>
      <c r="M15" s="35">
        <f t="shared" si="1"/>
        <v>149.44274386000006</v>
      </c>
    </row>
    <row r="16" spans="1:13" ht="13.35" customHeight="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ht="13.35" customHeight="1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7">
        <v>0</v>
      </c>
    </row>
    <row r="18" spans="1:13" ht="13.35" customHeight="1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">
        <v>0</v>
      </c>
    </row>
    <row r="19" spans="1:13" ht="13.35" customHeight="1" x14ac:dyDescent="0.2">
      <c r="A19" s="5" t="s">
        <v>20</v>
      </c>
      <c r="B19" s="6">
        <v>69.846385409999996</v>
      </c>
      <c r="C19" s="6">
        <v>84.30442592</v>
      </c>
      <c r="D19" s="6">
        <v>105.80330963000007</v>
      </c>
      <c r="E19" s="6">
        <v>80.180988999999997</v>
      </c>
      <c r="F19" s="6">
        <v>122.23746986000006</v>
      </c>
      <c r="G19" s="6">
        <v>72.145939170000005</v>
      </c>
      <c r="H19" s="6">
        <v>84.436411750000005</v>
      </c>
      <c r="I19" s="6">
        <v>70.741007629999999</v>
      </c>
      <c r="J19" s="6">
        <v>58.992177869999999</v>
      </c>
      <c r="K19" s="6">
        <v>62.998984440000001</v>
      </c>
      <c r="L19" s="6">
        <v>58.663526019999999</v>
      </c>
      <c r="M19" s="7">
        <v>149.44274386000006</v>
      </c>
    </row>
    <row r="20" spans="1:13" ht="14.1" customHeight="1" x14ac:dyDescent="0.2">
      <c r="A20" s="10" t="s">
        <v>16</v>
      </c>
      <c r="B20" s="34">
        <f>SUM(B21+B22+B23+B24+B25)</f>
        <v>21109.563007959998</v>
      </c>
      <c r="C20" s="34">
        <f t="shared" ref="C20:M20" si="2">SUM(C21+C22+C23+C24+C25)</f>
        <v>24324.449873509999</v>
      </c>
      <c r="D20" s="34">
        <f t="shared" si="2"/>
        <v>26900.197893500001</v>
      </c>
      <c r="E20" s="34">
        <f t="shared" si="2"/>
        <v>27948.090984469996</v>
      </c>
      <c r="F20" s="34">
        <f t="shared" si="2"/>
        <v>29933.038982569997</v>
      </c>
      <c r="G20" s="34">
        <f t="shared" si="2"/>
        <v>30066.742626209998</v>
      </c>
      <c r="H20" s="34">
        <f t="shared" si="2"/>
        <v>30723.074809459999</v>
      </c>
      <c r="I20" s="34">
        <f t="shared" si="2"/>
        <v>31678.034868179995</v>
      </c>
      <c r="J20" s="34">
        <f t="shared" si="2"/>
        <v>33783.30080284</v>
      </c>
      <c r="K20" s="34">
        <f t="shared" si="2"/>
        <v>33833.161194079992</v>
      </c>
      <c r="L20" s="34">
        <f t="shared" si="2"/>
        <v>33818.041017349999</v>
      </c>
      <c r="M20" s="35">
        <f t="shared" si="2"/>
        <v>34346.158116629987</v>
      </c>
    </row>
    <row r="21" spans="1:13" ht="13.35" customHeight="1" x14ac:dyDescent="0.2">
      <c r="A21" s="5" t="s">
        <v>21</v>
      </c>
      <c r="B21" s="8">
        <v>14257.899062920002</v>
      </c>
      <c r="C21" s="8">
        <v>16668.10694849</v>
      </c>
      <c r="D21" s="8">
        <v>18775.082518349998</v>
      </c>
      <c r="E21" s="8">
        <v>18990.975672139997</v>
      </c>
      <c r="F21" s="8">
        <v>21096.513817299998</v>
      </c>
      <c r="G21" s="8">
        <v>21187.68382427</v>
      </c>
      <c r="H21" s="8">
        <v>21083.792379409999</v>
      </c>
      <c r="I21" s="8">
        <v>21578.834059639998</v>
      </c>
      <c r="J21" s="8">
        <v>23841.857200969996</v>
      </c>
      <c r="K21" s="8">
        <v>23596.795142099996</v>
      </c>
      <c r="L21" s="8">
        <v>23521.136838439998</v>
      </c>
      <c r="M21" s="9">
        <v>23789.093047459995</v>
      </c>
    </row>
    <row r="22" spans="1:13" ht="13.35" customHeight="1" x14ac:dyDescent="0.2">
      <c r="A22" s="5" t="s">
        <v>18</v>
      </c>
      <c r="B22" s="8">
        <v>6582.7832981199981</v>
      </c>
      <c r="C22" s="8">
        <v>6866.9510981199983</v>
      </c>
      <c r="D22" s="8">
        <v>7317.4361908499986</v>
      </c>
      <c r="E22" s="8">
        <v>8130.672507719999</v>
      </c>
      <c r="F22" s="8">
        <v>8023.3144424599986</v>
      </c>
      <c r="G22" s="8">
        <v>8060.5632796399987</v>
      </c>
      <c r="H22" s="8">
        <v>8322.0497319199985</v>
      </c>
      <c r="I22" s="8">
        <v>8790.6482782499988</v>
      </c>
      <c r="J22" s="8">
        <v>8648.959212329999</v>
      </c>
      <c r="K22" s="8">
        <v>8994.9490072899989</v>
      </c>
      <c r="L22" s="8">
        <v>9101.778768619999</v>
      </c>
      <c r="M22" s="9">
        <v>9312.7870566099991</v>
      </c>
    </row>
    <row r="23" spans="1:13" ht="13.35" customHeight="1" x14ac:dyDescent="0.2">
      <c r="A23" s="5" t="s">
        <v>38</v>
      </c>
      <c r="B23" s="8">
        <v>0</v>
      </c>
      <c r="C23" s="8">
        <v>518.36375980999992</v>
      </c>
      <c r="D23" s="8">
        <v>530.3723758399999</v>
      </c>
      <c r="E23" s="8">
        <v>542.69373562999988</v>
      </c>
      <c r="F23" s="8">
        <v>534.00472806999983</v>
      </c>
      <c r="G23" s="8">
        <v>537.47505601999978</v>
      </c>
      <c r="H23" s="8">
        <v>530.86221600999977</v>
      </c>
      <c r="I23" s="8">
        <v>527.36174400999982</v>
      </c>
      <c r="J23" s="8">
        <v>520.8883200099998</v>
      </c>
      <c r="K23" s="8">
        <v>500.30750388999979</v>
      </c>
      <c r="L23" s="8">
        <v>480.75158399999981</v>
      </c>
      <c r="M23" s="9">
        <v>501.46051171999983</v>
      </c>
    </row>
    <row r="24" spans="1:13" ht="13.35" customHeight="1" x14ac:dyDescent="0.2">
      <c r="A24" s="5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9">
        <v>0</v>
      </c>
    </row>
    <row r="25" spans="1:13" ht="13.35" customHeight="1" x14ac:dyDescent="0.2">
      <c r="A25" s="5" t="s">
        <v>20</v>
      </c>
      <c r="B25" s="8">
        <v>268.88064692000006</v>
      </c>
      <c r="C25" s="8">
        <v>271.02806709000004</v>
      </c>
      <c r="D25" s="8">
        <v>277.30680846000001</v>
      </c>
      <c r="E25" s="8">
        <v>283.74906898</v>
      </c>
      <c r="F25" s="8">
        <v>279.20599473999999</v>
      </c>
      <c r="G25" s="8">
        <v>281.02046627999999</v>
      </c>
      <c r="H25" s="8">
        <v>786.37048212000002</v>
      </c>
      <c r="I25" s="8">
        <v>781.19078628</v>
      </c>
      <c r="J25" s="8">
        <v>771.59606953000002</v>
      </c>
      <c r="K25" s="8">
        <v>741.10954079999999</v>
      </c>
      <c r="L25" s="8">
        <v>714.37382629000001</v>
      </c>
      <c r="M25" s="9">
        <v>742.81750083999998</v>
      </c>
    </row>
    <row r="26" spans="1:13" ht="13.35" customHeight="1" x14ac:dyDescent="0.2">
      <c r="A26" s="24" t="s">
        <v>39</v>
      </c>
      <c r="B26" s="8">
        <v>268.88064692000006</v>
      </c>
      <c r="C26" s="8">
        <v>271.02806709000004</v>
      </c>
      <c r="D26" s="8">
        <v>277.30680846000001</v>
      </c>
      <c r="E26" s="8">
        <v>283.74906898</v>
      </c>
      <c r="F26" s="8">
        <v>279.20599473999999</v>
      </c>
      <c r="G26" s="8">
        <v>281.02046627999999</v>
      </c>
      <c r="H26" s="8">
        <v>786.37048212000002</v>
      </c>
      <c r="I26" s="8">
        <v>781.19078628</v>
      </c>
      <c r="J26" s="8">
        <v>771.59606953000002</v>
      </c>
      <c r="K26" s="8">
        <v>741.10954079999999</v>
      </c>
      <c r="L26" s="8">
        <v>714.37382629000001</v>
      </c>
      <c r="M26" s="9">
        <v>742.81750083999998</v>
      </c>
    </row>
    <row r="27" spans="1:13" ht="14.1" customHeight="1" x14ac:dyDescent="0.2">
      <c r="A27" s="21" t="s">
        <v>42</v>
      </c>
      <c r="B27" s="32">
        <f t="shared" ref="B27:M27" si="3">SUM(B28+B33)</f>
        <v>118.47259790000003</v>
      </c>
      <c r="C27" s="32">
        <f t="shared" si="3"/>
        <v>221.79296866000004</v>
      </c>
      <c r="D27" s="32">
        <f t="shared" si="3"/>
        <v>1684.09985497</v>
      </c>
      <c r="E27" s="32">
        <f t="shared" si="3"/>
        <v>1599.0390635899998</v>
      </c>
      <c r="F27" s="32">
        <f t="shared" si="3"/>
        <v>1596.2084229400002</v>
      </c>
      <c r="G27" s="32">
        <f t="shared" si="3"/>
        <v>1621.9070489300002</v>
      </c>
      <c r="H27" s="32">
        <f t="shared" si="3"/>
        <v>1557.1589972900001</v>
      </c>
      <c r="I27" s="32">
        <f t="shared" si="3"/>
        <v>1570.9549385100001</v>
      </c>
      <c r="J27" s="32">
        <f t="shared" si="3"/>
        <v>1563.3732249200002</v>
      </c>
      <c r="K27" s="32">
        <f t="shared" si="3"/>
        <v>1572.7787636600001</v>
      </c>
      <c r="L27" s="32">
        <f t="shared" si="3"/>
        <v>1388.2022371800003</v>
      </c>
      <c r="M27" s="33">
        <f t="shared" si="3"/>
        <v>1397.1942852200004</v>
      </c>
    </row>
    <row r="28" spans="1:13" ht="14.1" customHeight="1" x14ac:dyDescent="0.2">
      <c r="A28" s="10" t="s">
        <v>15</v>
      </c>
      <c r="B28" s="34">
        <f t="shared" ref="B28:M28" si="4">SUM(B29+B30+B31+B32)</f>
        <v>118.47259790000003</v>
      </c>
      <c r="C28" s="34">
        <f t="shared" si="4"/>
        <v>221.13296456000003</v>
      </c>
      <c r="D28" s="34">
        <f t="shared" si="4"/>
        <v>170.35402660000003</v>
      </c>
      <c r="E28" s="34">
        <f t="shared" si="4"/>
        <v>79.087105700000023</v>
      </c>
      <c r="F28" s="34">
        <f t="shared" si="4"/>
        <v>72.666756260000014</v>
      </c>
      <c r="G28" s="34">
        <f t="shared" si="4"/>
        <v>89.424617390000023</v>
      </c>
      <c r="H28" s="34">
        <f t="shared" si="4"/>
        <v>68.621445610000023</v>
      </c>
      <c r="I28" s="34">
        <f t="shared" si="4"/>
        <v>69.270566890000026</v>
      </c>
      <c r="J28" s="34">
        <f t="shared" si="4"/>
        <v>68.336575620000019</v>
      </c>
      <c r="K28" s="34">
        <f t="shared" si="4"/>
        <v>68.407234310000021</v>
      </c>
      <c r="L28" s="34">
        <f t="shared" si="4"/>
        <v>69.436030880000018</v>
      </c>
      <c r="M28" s="35">
        <f t="shared" si="4"/>
        <v>69.48113385000002</v>
      </c>
    </row>
    <row r="29" spans="1:13" ht="13.35" customHeight="1" x14ac:dyDescent="0.2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ht="13.35" customHeight="1" x14ac:dyDescent="0.2">
      <c r="A30" s="5" t="s">
        <v>18</v>
      </c>
      <c r="B30" s="6">
        <v>100</v>
      </c>
      <c r="C30" s="6">
        <v>200</v>
      </c>
      <c r="D30" s="6">
        <v>144.5</v>
      </c>
      <c r="E30" s="6">
        <v>55.5</v>
      </c>
      <c r="F30" s="6">
        <v>50</v>
      </c>
      <c r="G30" s="6">
        <v>50</v>
      </c>
      <c r="H30" s="6">
        <v>50</v>
      </c>
      <c r="I30" s="6">
        <v>50</v>
      </c>
      <c r="J30" s="6">
        <v>50</v>
      </c>
      <c r="K30" s="6">
        <v>50</v>
      </c>
      <c r="L30" s="6">
        <v>50</v>
      </c>
      <c r="M30" s="7">
        <v>50</v>
      </c>
    </row>
    <row r="31" spans="1:13" ht="13.35" customHeight="1" x14ac:dyDescent="0.2">
      <c r="A31" s="5" t="s">
        <v>22</v>
      </c>
      <c r="B31" s="6">
        <v>17.678903830000024</v>
      </c>
      <c r="C31" s="6">
        <v>18.630970580000024</v>
      </c>
      <c r="D31" s="6">
        <v>18.764804960000024</v>
      </c>
      <c r="E31" s="6">
        <v>19.006487220000022</v>
      </c>
      <c r="F31" s="6">
        <v>18.59809450000002</v>
      </c>
      <c r="G31" s="6">
        <v>17.87664911000002</v>
      </c>
      <c r="H31" s="6">
        <v>18.476067990000022</v>
      </c>
      <c r="I31" s="6">
        <v>19.135084070000023</v>
      </c>
      <c r="J31" s="6">
        <v>18.180112070000021</v>
      </c>
      <c r="K31" s="6">
        <v>18.236797620000022</v>
      </c>
      <c r="L31" s="6">
        <v>19.255298320000023</v>
      </c>
      <c r="M31" s="7">
        <v>19.290527860000022</v>
      </c>
    </row>
    <row r="32" spans="1:13" ht="13.35" customHeight="1" x14ac:dyDescent="0.2">
      <c r="A32" s="5" t="s">
        <v>20</v>
      </c>
      <c r="B32" s="6">
        <v>0.79369406999999992</v>
      </c>
      <c r="C32" s="6">
        <v>2.50199398</v>
      </c>
      <c r="D32" s="6">
        <v>7.0892216399999999</v>
      </c>
      <c r="E32" s="6">
        <v>4.58061848</v>
      </c>
      <c r="F32" s="6">
        <v>4.0686617600000003</v>
      </c>
      <c r="G32" s="6">
        <v>21.547968280000003</v>
      </c>
      <c r="H32" s="6">
        <v>0.14537762000000001</v>
      </c>
      <c r="I32" s="6">
        <v>0.13548282</v>
      </c>
      <c r="J32" s="6">
        <v>0.15646355000000001</v>
      </c>
      <c r="K32" s="6">
        <v>0.17043669</v>
      </c>
      <c r="L32" s="6">
        <v>0.18073255999999999</v>
      </c>
      <c r="M32" s="7">
        <v>0.19060599</v>
      </c>
    </row>
    <row r="33" spans="1:13" ht="14.1" customHeight="1" x14ac:dyDescent="0.2">
      <c r="A33" s="10" t="s">
        <v>16</v>
      </c>
      <c r="B33" s="34">
        <f t="shared" ref="B33:M33" si="5">SUM(B34+B35+B36+B37)</f>
        <v>0</v>
      </c>
      <c r="C33" s="34">
        <f t="shared" si="5"/>
        <v>0.66000409999999998</v>
      </c>
      <c r="D33" s="34">
        <f t="shared" si="5"/>
        <v>1513.74582837</v>
      </c>
      <c r="E33" s="34">
        <f t="shared" si="5"/>
        <v>1519.9519578899999</v>
      </c>
      <c r="F33" s="34">
        <f t="shared" si="5"/>
        <v>1523.5416666800002</v>
      </c>
      <c r="G33" s="34">
        <f t="shared" si="5"/>
        <v>1532.4824315400001</v>
      </c>
      <c r="H33" s="34">
        <f t="shared" si="5"/>
        <v>1488.5375516800002</v>
      </c>
      <c r="I33" s="34">
        <f t="shared" si="5"/>
        <v>1501.6843716200001</v>
      </c>
      <c r="J33" s="34">
        <f t="shared" si="5"/>
        <v>1495.0366493000001</v>
      </c>
      <c r="K33" s="34">
        <f t="shared" si="5"/>
        <v>1504.3715293500002</v>
      </c>
      <c r="L33" s="34">
        <f t="shared" si="5"/>
        <v>1318.7662063000002</v>
      </c>
      <c r="M33" s="35">
        <f t="shared" si="5"/>
        <v>1327.7131513700003</v>
      </c>
    </row>
    <row r="34" spans="1:13" ht="13.35" customHeight="1" x14ac:dyDescent="0.2">
      <c r="A34" s="5" t="s">
        <v>23</v>
      </c>
      <c r="B34" s="6">
        <v>0</v>
      </c>
      <c r="C34" s="6">
        <v>0</v>
      </c>
      <c r="D34" s="6">
        <v>1000</v>
      </c>
      <c r="E34" s="6">
        <v>1000</v>
      </c>
      <c r="F34" s="6">
        <v>1000</v>
      </c>
      <c r="G34" s="6">
        <v>1009.93055556</v>
      </c>
      <c r="H34" s="6">
        <v>996.33408065000003</v>
      </c>
      <c r="I34" s="6">
        <v>1006.6466049100001</v>
      </c>
      <c r="J34" s="6">
        <v>1000.4985305700001</v>
      </c>
      <c r="K34" s="6">
        <v>1006.92103296</v>
      </c>
      <c r="L34" s="6">
        <v>1000.9141123100001</v>
      </c>
      <c r="M34" s="7">
        <v>1007.8238583300001</v>
      </c>
    </row>
    <row r="35" spans="1:13" ht="13.35" customHeight="1" x14ac:dyDescent="0.2">
      <c r="A35" s="5" t="s">
        <v>18</v>
      </c>
      <c r="B35" s="6">
        <v>0</v>
      </c>
      <c r="C35" s="6">
        <v>0.66000409999999998</v>
      </c>
      <c r="D35" s="6">
        <v>513.74582837000003</v>
      </c>
      <c r="E35" s="6">
        <v>519.95195789000002</v>
      </c>
      <c r="F35" s="6">
        <v>523.54166668000005</v>
      </c>
      <c r="G35" s="6">
        <v>522.55187598000009</v>
      </c>
      <c r="H35" s="6">
        <v>492.20347103000012</v>
      </c>
      <c r="I35" s="6">
        <v>495.03776671000014</v>
      </c>
      <c r="J35" s="6">
        <v>494.53811873000012</v>
      </c>
      <c r="K35" s="6">
        <v>497.45049639000013</v>
      </c>
      <c r="L35" s="6">
        <v>317.85209399000013</v>
      </c>
      <c r="M35" s="7">
        <v>319.88929304000015</v>
      </c>
    </row>
    <row r="36" spans="1:13" ht="13.35" customHeight="1" x14ac:dyDescent="0.2">
      <c r="A36" s="5" t="s">
        <v>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7">
        <v>0</v>
      </c>
    </row>
    <row r="37" spans="1:13" ht="13.35" customHeight="1" x14ac:dyDescent="0.2">
      <c r="A37" s="5" t="s">
        <v>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7">
        <v>0</v>
      </c>
    </row>
    <row r="38" spans="1:13" ht="14.1" customHeight="1" x14ac:dyDescent="0.2">
      <c r="A38" s="21" t="s">
        <v>24</v>
      </c>
      <c r="B38" s="32">
        <f t="shared" ref="B38:M38" si="6">SUM(B39+B45)</f>
        <v>48382.251345460012</v>
      </c>
      <c r="C38" s="32">
        <f t="shared" si="6"/>
        <v>48405.571284550009</v>
      </c>
      <c r="D38" s="32">
        <f t="shared" si="6"/>
        <v>45602.634602530008</v>
      </c>
      <c r="E38" s="32">
        <f t="shared" si="6"/>
        <v>44485.338321560004</v>
      </c>
      <c r="F38" s="32">
        <f t="shared" si="6"/>
        <v>43512.623605110006</v>
      </c>
      <c r="G38" s="32">
        <f t="shared" si="6"/>
        <v>43173.092061140007</v>
      </c>
      <c r="H38" s="32">
        <f t="shared" si="6"/>
        <v>46147.310540850012</v>
      </c>
      <c r="I38" s="32">
        <f t="shared" si="6"/>
        <v>47512.276091899999</v>
      </c>
      <c r="J38" s="32">
        <f t="shared" si="6"/>
        <v>48774.711088739998</v>
      </c>
      <c r="K38" s="32">
        <f t="shared" si="6"/>
        <v>50824.906031210005</v>
      </c>
      <c r="L38" s="32">
        <f t="shared" si="6"/>
        <v>52232.909909520007</v>
      </c>
      <c r="M38" s="33">
        <f t="shared" si="6"/>
        <v>53110.46098760001</v>
      </c>
    </row>
    <row r="39" spans="1:13" ht="14.1" customHeight="1" x14ac:dyDescent="0.2">
      <c r="A39" s="10" t="s">
        <v>15</v>
      </c>
      <c r="B39" s="34">
        <f t="shared" ref="B39:M39" si="7">SUM(B40+B41+B42+B43+B44)</f>
        <v>32574.885045480005</v>
      </c>
      <c r="C39" s="34">
        <f t="shared" si="7"/>
        <v>33825.156860970004</v>
      </c>
      <c r="D39" s="34">
        <f t="shared" si="7"/>
        <v>31250.791789090006</v>
      </c>
      <c r="E39" s="34">
        <f t="shared" si="7"/>
        <v>30667.137823760004</v>
      </c>
      <c r="F39" s="34">
        <f t="shared" si="7"/>
        <v>30256.668366090005</v>
      </c>
      <c r="G39" s="34">
        <f t="shared" si="7"/>
        <v>30309.751555660005</v>
      </c>
      <c r="H39" s="34">
        <f t="shared" si="7"/>
        <v>33277.488881900012</v>
      </c>
      <c r="I39" s="34">
        <f t="shared" si="7"/>
        <v>34522.086541329998</v>
      </c>
      <c r="J39" s="34">
        <f t="shared" si="7"/>
        <v>34860.290057759994</v>
      </c>
      <c r="K39" s="34">
        <f t="shared" si="7"/>
        <v>37214.267864590001</v>
      </c>
      <c r="L39" s="34">
        <f t="shared" si="7"/>
        <v>38837.089274660008</v>
      </c>
      <c r="M39" s="35">
        <f t="shared" si="7"/>
        <v>39837.352713800006</v>
      </c>
    </row>
    <row r="40" spans="1:13" ht="13.35" customHeight="1" x14ac:dyDescent="0.2">
      <c r="A40" s="5" t="s">
        <v>17</v>
      </c>
      <c r="B40" s="16">
        <v>341.6407565400001</v>
      </c>
      <c r="C40" s="16">
        <v>252.49913648000012</v>
      </c>
      <c r="D40" s="16">
        <v>175.31159413000012</v>
      </c>
      <c r="E40" s="16">
        <v>56.166243110000003</v>
      </c>
      <c r="F40" s="16">
        <v>198.19349327000012</v>
      </c>
      <c r="G40" s="16">
        <v>319.01275519000012</v>
      </c>
      <c r="H40" s="16">
        <v>563.70046550000018</v>
      </c>
      <c r="I40" s="16">
        <v>610.97537605000025</v>
      </c>
      <c r="J40" s="16">
        <v>599.37885829000027</v>
      </c>
      <c r="K40" s="16">
        <v>1035.0579124000003</v>
      </c>
      <c r="L40" s="16">
        <v>1277.5885212400003</v>
      </c>
      <c r="M40" s="17">
        <v>1028.0090528100004</v>
      </c>
    </row>
    <row r="41" spans="1:13" ht="13.35" customHeight="1" x14ac:dyDescent="0.2">
      <c r="A41" s="5" t="s">
        <v>25</v>
      </c>
      <c r="B41" s="16">
        <v>129.71566597</v>
      </c>
      <c r="C41" s="16">
        <v>133.57461258000001</v>
      </c>
      <c r="D41" s="16">
        <v>110.30818768000002</v>
      </c>
      <c r="E41" s="16">
        <v>64.910431710000012</v>
      </c>
      <c r="F41" s="16">
        <v>85.44053261000002</v>
      </c>
      <c r="G41" s="16">
        <v>123.92306493000001</v>
      </c>
      <c r="H41" s="16">
        <v>139.43461760000002</v>
      </c>
      <c r="I41" s="16">
        <v>106.41870804000001</v>
      </c>
      <c r="J41" s="16">
        <v>107.33780989</v>
      </c>
      <c r="K41" s="16">
        <v>127.79977888000001</v>
      </c>
      <c r="L41" s="16">
        <v>130.27759299000002</v>
      </c>
      <c r="M41" s="17">
        <v>82.317434030000001</v>
      </c>
    </row>
    <row r="42" spans="1:13" ht="13.35" customHeight="1" x14ac:dyDescent="0.2">
      <c r="A42" s="5" t="s">
        <v>18</v>
      </c>
      <c r="B42" s="16">
        <v>4520.5528576599982</v>
      </c>
      <c r="C42" s="16">
        <v>5020.4008596099984</v>
      </c>
      <c r="D42" s="16">
        <v>3069.239178169998</v>
      </c>
      <c r="E42" s="16">
        <v>3017.7687262699978</v>
      </c>
      <c r="F42" s="16">
        <v>2306.5796264599981</v>
      </c>
      <c r="G42" s="16">
        <v>2118.6548965699981</v>
      </c>
      <c r="H42" s="16">
        <v>2081.8280138999976</v>
      </c>
      <c r="I42" s="16">
        <v>4264.8586646899976</v>
      </c>
      <c r="J42" s="16">
        <v>4345.6558622799976</v>
      </c>
      <c r="K42" s="16">
        <v>5206.0656219099974</v>
      </c>
      <c r="L42" s="16">
        <v>7059.2942197199973</v>
      </c>
      <c r="M42" s="17">
        <v>7806.761629589997</v>
      </c>
    </row>
    <row r="43" spans="1:13" ht="13.35" customHeight="1" x14ac:dyDescent="0.2">
      <c r="A43" s="5" t="s">
        <v>26</v>
      </c>
      <c r="B43" s="16">
        <v>26741.894109210007</v>
      </c>
      <c r="C43" s="16">
        <v>27930.003694160005</v>
      </c>
      <c r="D43" s="16">
        <v>27330.471449010009</v>
      </c>
      <c r="E43" s="16">
        <v>26868.341577470004</v>
      </c>
      <c r="F43" s="16">
        <v>27076.735664720007</v>
      </c>
      <c r="G43" s="16">
        <v>27130.143368290006</v>
      </c>
      <c r="H43" s="16">
        <v>29248.054169700008</v>
      </c>
      <c r="I43" s="16">
        <v>28748.363853100003</v>
      </c>
      <c r="J43" s="16">
        <v>29127.422804200003</v>
      </c>
      <c r="K43" s="16">
        <v>30230.800307920006</v>
      </c>
      <c r="L43" s="16">
        <v>29850.356421360004</v>
      </c>
      <c r="M43" s="17">
        <v>30332.487067970003</v>
      </c>
    </row>
    <row r="44" spans="1:13" ht="13.35" customHeight="1" x14ac:dyDescent="0.2">
      <c r="A44" s="5" t="s">
        <v>20</v>
      </c>
      <c r="B44" s="16">
        <v>841.08165610000026</v>
      </c>
      <c r="C44" s="16">
        <v>488.67855814000029</v>
      </c>
      <c r="D44" s="16">
        <v>565.46138010000027</v>
      </c>
      <c r="E44" s="16">
        <v>659.95084520000023</v>
      </c>
      <c r="F44" s="16">
        <v>589.71904903000029</v>
      </c>
      <c r="G44" s="16">
        <v>618.0174706800002</v>
      </c>
      <c r="H44" s="16">
        <v>1244.4716152000003</v>
      </c>
      <c r="I44" s="16">
        <v>791.46993945000031</v>
      </c>
      <c r="J44" s="16">
        <v>680.49472310000033</v>
      </c>
      <c r="K44" s="16">
        <v>614.54424348000043</v>
      </c>
      <c r="L44" s="16">
        <v>519.57251935000033</v>
      </c>
      <c r="M44" s="17">
        <v>587.77752940000039</v>
      </c>
    </row>
    <row r="45" spans="1:13" ht="14.1" customHeight="1" x14ac:dyDescent="0.2">
      <c r="A45" s="10" t="s">
        <v>16</v>
      </c>
      <c r="B45" s="36">
        <f t="shared" ref="B45:M45" si="8">SUM(B46+B47+B48+B49)</f>
        <v>15807.366299980004</v>
      </c>
      <c r="C45" s="36">
        <f t="shared" si="8"/>
        <v>14580.414423580001</v>
      </c>
      <c r="D45" s="36">
        <f t="shared" si="8"/>
        <v>14351.842813440002</v>
      </c>
      <c r="E45" s="36">
        <f t="shared" si="8"/>
        <v>13818.2004978</v>
      </c>
      <c r="F45" s="36">
        <f t="shared" si="8"/>
        <v>13255.955239020001</v>
      </c>
      <c r="G45" s="36">
        <f t="shared" si="8"/>
        <v>12863.340505480002</v>
      </c>
      <c r="H45" s="36">
        <f t="shared" si="8"/>
        <v>12869.821658950001</v>
      </c>
      <c r="I45" s="36">
        <f t="shared" si="8"/>
        <v>12990.189550570001</v>
      </c>
      <c r="J45" s="36">
        <f t="shared" si="8"/>
        <v>13914.421030980002</v>
      </c>
      <c r="K45" s="36">
        <f t="shared" si="8"/>
        <v>13610.638166620003</v>
      </c>
      <c r="L45" s="36">
        <f t="shared" si="8"/>
        <v>13395.820634860003</v>
      </c>
      <c r="M45" s="37">
        <f t="shared" si="8"/>
        <v>13273.108273800002</v>
      </c>
    </row>
    <row r="46" spans="1:13" ht="13.35" customHeight="1" x14ac:dyDescent="0.2">
      <c r="A46" s="5" t="s">
        <v>23</v>
      </c>
      <c r="B46" s="16">
        <v>5404.7759825000012</v>
      </c>
      <c r="C46" s="16">
        <v>4990.109005700001</v>
      </c>
      <c r="D46" s="16">
        <v>4735.873710320001</v>
      </c>
      <c r="E46" s="16">
        <v>4783.614472010001</v>
      </c>
      <c r="F46" s="16">
        <v>4444.5651891500011</v>
      </c>
      <c r="G46" s="16">
        <v>4160.8639071500011</v>
      </c>
      <c r="H46" s="16">
        <v>3801.1316478100011</v>
      </c>
      <c r="I46" s="16">
        <v>3771.6109346500011</v>
      </c>
      <c r="J46" s="16">
        <v>3969.632376040001</v>
      </c>
      <c r="K46" s="16">
        <v>3808.8889671000011</v>
      </c>
      <c r="L46" s="16">
        <v>3295.8236660800012</v>
      </c>
      <c r="M46" s="17">
        <v>3138.2556430500013</v>
      </c>
    </row>
    <row r="47" spans="1:13" ht="13.35" customHeight="1" x14ac:dyDescent="0.2">
      <c r="A47" s="5" t="s">
        <v>18</v>
      </c>
      <c r="B47" s="16">
        <v>4635.374253070001</v>
      </c>
      <c r="C47" s="16">
        <v>3977.7969634900014</v>
      </c>
      <c r="D47" s="16">
        <v>3901.5942619600019</v>
      </c>
      <c r="E47" s="16">
        <v>3510.4250767400017</v>
      </c>
      <c r="F47" s="16">
        <v>3202.3574368600011</v>
      </c>
      <c r="G47" s="16">
        <v>3583.1021561100015</v>
      </c>
      <c r="H47" s="16">
        <v>3762.1132577200015</v>
      </c>
      <c r="I47" s="16">
        <v>3961.0630027800016</v>
      </c>
      <c r="J47" s="16">
        <v>4367.8450655000024</v>
      </c>
      <c r="K47" s="16">
        <v>4321.0852825600023</v>
      </c>
      <c r="L47" s="16">
        <v>4240.3249621600016</v>
      </c>
      <c r="M47" s="17">
        <v>4556.0177144600011</v>
      </c>
    </row>
    <row r="48" spans="1:13" ht="13.35" customHeight="1" x14ac:dyDescent="0.2">
      <c r="A48" s="5" t="s">
        <v>26</v>
      </c>
      <c r="B48" s="16">
        <v>5767.2160644099995</v>
      </c>
      <c r="C48" s="16">
        <v>5612.5084543899993</v>
      </c>
      <c r="D48" s="16">
        <v>5714.3748411599981</v>
      </c>
      <c r="E48" s="16">
        <v>5524.1609490499986</v>
      </c>
      <c r="F48" s="16">
        <v>5609.0326130099993</v>
      </c>
      <c r="G48" s="16">
        <v>5119.3744422199989</v>
      </c>
      <c r="H48" s="16">
        <v>5306.5767534199986</v>
      </c>
      <c r="I48" s="16">
        <v>5257.515613139999</v>
      </c>
      <c r="J48" s="16">
        <v>5576.9435894399994</v>
      </c>
      <c r="K48" s="16">
        <v>5480.6639169599994</v>
      </c>
      <c r="L48" s="16">
        <v>5859.6720066199996</v>
      </c>
      <c r="M48" s="17">
        <v>5578.8349162899995</v>
      </c>
    </row>
    <row r="49" spans="1:13" ht="13.35" customHeight="1" x14ac:dyDescent="0.2">
      <c r="A49" s="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7">
        <v>0</v>
      </c>
    </row>
    <row r="50" spans="1:13" ht="14.1" customHeight="1" x14ac:dyDescent="0.2">
      <c r="A50" s="21" t="s">
        <v>27</v>
      </c>
      <c r="B50" s="38">
        <f t="shared" ref="B50:M50" si="9">SUM(B51+B57)</f>
        <v>15034.191260809999</v>
      </c>
      <c r="C50" s="38">
        <f t="shared" si="9"/>
        <v>14873.090230440001</v>
      </c>
      <c r="D50" s="38">
        <f t="shared" si="9"/>
        <v>15132.222589959998</v>
      </c>
      <c r="E50" s="38">
        <f t="shared" si="9"/>
        <v>15358.66244461</v>
      </c>
      <c r="F50" s="38">
        <f t="shared" si="9"/>
        <v>15452.335051669997</v>
      </c>
      <c r="G50" s="38">
        <f t="shared" si="9"/>
        <v>15446.13733025</v>
      </c>
      <c r="H50" s="38">
        <f t="shared" si="9"/>
        <v>15994.684946039999</v>
      </c>
      <c r="I50" s="38">
        <f t="shared" si="9"/>
        <v>15919.223875559999</v>
      </c>
      <c r="J50" s="38">
        <f t="shared" si="9"/>
        <v>15803.178344469998</v>
      </c>
      <c r="K50" s="38">
        <f t="shared" si="9"/>
        <v>15750.26964866</v>
      </c>
      <c r="L50" s="38">
        <f t="shared" si="9"/>
        <v>15587.618050669998</v>
      </c>
      <c r="M50" s="39">
        <f t="shared" si="9"/>
        <v>15593.061532649997</v>
      </c>
    </row>
    <row r="51" spans="1:13" ht="14.1" customHeight="1" x14ac:dyDescent="0.2">
      <c r="A51" s="10" t="s">
        <v>15</v>
      </c>
      <c r="B51" s="36">
        <f t="shared" ref="B51:M51" si="10">SUM(B52+B53+B54+B55+B56)</f>
        <v>7661.9974978600003</v>
      </c>
      <c r="C51" s="36">
        <f t="shared" si="10"/>
        <v>7504.0295341299998</v>
      </c>
      <c r="D51" s="36">
        <f t="shared" si="10"/>
        <v>7645.4757773399997</v>
      </c>
      <c r="E51" s="36">
        <f t="shared" si="10"/>
        <v>7666.3690358499998</v>
      </c>
      <c r="F51" s="36">
        <f t="shared" si="10"/>
        <v>7726.4639731999996</v>
      </c>
      <c r="G51" s="36">
        <f t="shared" si="10"/>
        <v>7766.7146885700004</v>
      </c>
      <c r="H51" s="36">
        <f t="shared" si="10"/>
        <v>7853.3725464999998</v>
      </c>
      <c r="I51" s="36">
        <f t="shared" si="10"/>
        <v>7813.3066547300004</v>
      </c>
      <c r="J51" s="36">
        <f t="shared" si="10"/>
        <v>7832.2772419900002</v>
      </c>
      <c r="K51" s="36">
        <f t="shared" si="10"/>
        <v>7861.1906147499994</v>
      </c>
      <c r="L51" s="36">
        <f t="shared" si="10"/>
        <v>7968.9401685599987</v>
      </c>
      <c r="M51" s="37">
        <f t="shared" si="10"/>
        <v>8001.0794194299997</v>
      </c>
    </row>
    <row r="52" spans="1:13" ht="13.3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9">
        <v>0</v>
      </c>
    </row>
    <row r="53" spans="1:13" ht="13.35" customHeight="1" x14ac:dyDescent="0.2">
      <c r="A53" s="5" t="s">
        <v>18</v>
      </c>
      <c r="B53" s="18">
        <v>1657.4237494499994</v>
      </c>
      <c r="C53" s="18">
        <v>1665.6482827599993</v>
      </c>
      <c r="D53" s="18">
        <v>1672.7207570799994</v>
      </c>
      <c r="E53" s="18">
        <v>1676.6341581899992</v>
      </c>
      <c r="F53" s="18">
        <v>1681.2667679699994</v>
      </c>
      <c r="G53" s="18">
        <v>1703.4197828599993</v>
      </c>
      <c r="H53" s="18">
        <v>1708.2504610999993</v>
      </c>
      <c r="I53" s="18">
        <v>1713.3862940999995</v>
      </c>
      <c r="J53" s="18">
        <v>1709.6702662699995</v>
      </c>
      <c r="K53" s="18">
        <v>1714.0423723799995</v>
      </c>
      <c r="L53" s="18">
        <v>1711.5900874699994</v>
      </c>
      <c r="M53" s="19">
        <v>1713.9489304099995</v>
      </c>
    </row>
    <row r="54" spans="1:13" ht="13.35" customHeight="1" x14ac:dyDescent="0.2">
      <c r="A54" s="5" t="s">
        <v>26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9">
        <v>0</v>
      </c>
    </row>
    <row r="55" spans="1:13" ht="13.35" customHeight="1" x14ac:dyDescent="0.2">
      <c r="A55" s="5" t="s">
        <v>19</v>
      </c>
      <c r="B55" s="18">
        <v>3719.9394553100001</v>
      </c>
      <c r="C55" s="18">
        <v>3593.2705130100003</v>
      </c>
      <c r="D55" s="18">
        <v>3704.6501257999998</v>
      </c>
      <c r="E55" s="18">
        <v>3669.3501899500002</v>
      </c>
      <c r="F55" s="18">
        <v>3729.57082451</v>
      </c>
      <c r="G55" s="18">
        <v>3735.3300302399998</v>
      </c>
      <c r="H55" s="18">
        <v>3793.0507958099997</v>
      </c>
      <c r="I55" s="18">
        <v>3735.28069246</v>
      </c>
      <c r="J55" s="18">
        <v>3784.5543915600001</v>
      </c>
      <c r="K55" s="18">
        <v>3852.4644079199998</v>
      </c>
      <c r="L55" s="18">
        <v>3862.8318025199992</v>
      </c>
      <c r="M55" s="19">
        <v>3921.3346379299996</v>
      </c>
    </row>
    <row r="56" spans="1:13" ht="13.35" customHeight="1" x14ac:dyDescent="0.2">
      <c r="A56" s="5" t="s">
        <v>20</v>
      </c>
      <c r="B56" s="18">
        <v>2284.6342931000004</v>
      </c>
      <c r="C56" s="18">
        <v>2245.1107383600001</v>
      </c>
      <c r="D56" s="18">
        <v>2268.1048944600002</v>
      </c>
      <c r="E56" s="18">
        <v>2320.3846877100004</v>
      </c>
      <c r="F56" s="18">
        <v>2315.6263807200003</v>
      </c>
      <c r="G56" s="18">
        <v>2327.9648754700006</v>
      </c>
      <c r="H56" s="18">
        <v>2352.0712895900006</v>
      </c>
      <c r="I56" s="18">
        <v>2364.6396681700003</v>
      </c>
      <c r="J56" s="18">
        <v>2338.0525841600002</v>
      </c>
      <c r="K56" s="18">
        <v>2294.6838344500002</v>
      </c>
      <c r="L56" s="18">
        <v>2394.5182785700003</v>
      </c>
      <c r="M56" s="19">
        <v>2365.7958510900003</v>
      </c>
    </row>
    <row r="57" spans="1:13" ht="14.1" customHeight="1" x14ac:dyDescent="0.2">
      <c r="A57" s="10" t="s">
        <v>16</v>
      </c>
      <c r="B57" s="36">
        <f t="shared" ref="B57:M57" si="11">SUM(B58+B59+B60+B61+B62)</f>
        <v>7372.1937629499989</v>
      </c>
      <c r="C57" s="36">
        <f t="shared" si="11"/>
        <v>7369.0606963099999</v>
      </c>
      <c r="D57" s="36">
        <f t="shared" si="11"/>
        <v>7486.7468126199992</v>
      </c>
      <c r="E57" s="36">
        <f t="shared" si="11"/>
        <v>7692.2934087599988</v>
      </c>
      <c r="F57" s="36">
        <f t="shared" si="11"/>
        <v>7725.8710784699979</v>
      </c>
      <c r="G57" s="36">
        <f t="shared" si="11"/>
        <v>7679.4226416799993</v>
      </c>
      <c r="H57" s="36">
        <f t="shared" si="11"/>
        <v>8141.3123995399992</v>
      </c>
      <c r="I57" s="36">
        <f t="shared" si="11"/>
        <v>8105.9172208299988</v>
      </c>
      <c r="J57" s="36">
        <f t="shared" si="11"/>
        <v>7970.9011024799984</v>
      </c>
      <c r="K57" s="36">
        <f t="shared" si="11"/>
        <v>7889.0790339099995</v>
      </c>
      <c r="L57" s="36">
        <f t="shared" si="11"/>
        <v>7618.6778821099997</v>
      </c>
      <c r="M57" s="37">
        <f t="shared" si="11"/>
        <v>7591.9821132199977</v>
      </c>
    </row>
    <row r="58" spans="1:13" ht="13.35" customHeight="1" x14ac:dyDescent="0.2">
      <c r="A58" s="5" t="s">
        <v>23</v>
      </c>
      <c r="B58" s="18">
        <v>2402.6441556599993</v>
      </c>
      <c r="C58" s="18">
        <v>2390.3327562299992</v>
      </c>
      <c r="D58" s="18">
        <v>2386.7387732399989</v>
      </c>
      <c r="E58" s="18">
        <v>2677.1968589199987</v>
      </c>
      <c r="F58" s="18">
        <v>2673.6622892099986</v>
      </c>
      <c r="G58" s="18">
        <v>2666.2420097699983</v>
      </c>
      <c r="H58" s="18">
        <v>3076.3262036299984</v>
      </c>
      <c r="I58" s="18">
        <v>3067.6299122599985</v>
      </c>
      <c r="J58" s="18">
        <v>3059.0935099999983</v>
      </c>
      <c r="K58" s="18">
        <v>3052.2083671799983</v>
      </c>
      <c r="L58" s="18">
        <v>3218.8728499599983</v>
      </c>
      <c r="M58" s="19">
        <v>3209.7156600799985</v>
      </c>
    </row>
    <row r="59" spans="1:13" ht="13.35" customHeight="1" x14ac:dyDescent="0.2">
      <c r="A59" s="5" t="s">
        <v>18</v>
      </c>
      <c r="B59" s="18">
        <v>3383.6489306399999</v>
      </c>
      <c r="C59" s="18">
        <v>3275.3366482400002</v>
      </c>
      <c r="D59" s="18">
        <v>3306.0638824900002</v>
      </c>
      <c r="E59" s="18">
        <v>3219.4947455699998</v>
      </c>
      <c r="F59" s="18">
        <v>3242.9838339900002</v>
      </c>
      <c r="G59" s="18">
        <v>3155.8839692400002</v>
      </c>
      <c r="H59" s="18">
        <v>3188.7891684400001</v>
      </c>
      <c r="I59" s="18">
        <v>3105.90031499</v>
      </c>
      <c r="J59" s="18">
        <v>3116.3690751200002</v>
      </c>
      <c r="K59" s="18">
        <v>3036.1018511400002</v>
      </c>
      <c r="L59" s="18">
        <v>2560.5447581200001</v>
      </c>
      <c r="M59" s="19">
        <v>2524.31912698</v>
      </c>
    </row>
    <row r="60" spans="1:13" ht="13.35" customHeight="1" x14ac:dyDescent="0.2">
      <c r="A60" s="5" t="s">
        <v>26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>
        <v>0</v>
      </c>
    </row>
    <row r="61" spans="1:13" ht="13.35" customHeight="1" x14ac:dyDescent="0.2">
      <c r="A61" s="5" t="s">
        <v>19</v>
      </c>
      <c r="B61" s="18">
        <v>1585.9006766500002</v>
      </c>
      <c r="C61" s="18">
        <v>1703.3912918400001</v>
      </c>
      <c r="D61" s="18">
        <v>1793.9441568900002</v>
      </c>
      <c r="E61" s="18">
        <v>1795.6018042700002</v>
      </c>
      <c r="F61" s="18">
        <v>1809.22495527</v>
      </c>
      <c r="G61" s="18">
        <v>1857.2966626700004</v>
      </c>
      <c r="H61" s="18">
        <v>1876.1970274700004</v>
      </c>
      <c r="I61" s="18">
        <v>1932.3869935800003</v>
      </c>
      <c r="J61" s="18">
        <v>1795.4385173600003</v>
      </c>
      <c r="K61" s="18">
        <v>1800.7688155900003</v>
      </c>
      <c r="L61" s="18">
        <v>1839.2602740300003</v>
      </c>
      <c r="M61" s="19">
        <v>1857.9473261600001</v>
      </c>
    </row>
    <row r="62" spans="1:13" ht="13.35" customHeight="1" x14ac:dyDescent="0.2">
      <c r="A62" s="5" t="s">
        <v>20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>
        <v>0</v>
      </c>
    </row>
    <row r="63" spans="1:13" ht="14.1" customHeight="1" x14ac:dyDescent="0.2">
      <c r="A63" s="21" t="s">
        <v>43</v>
      </c>
      <c r="B63" s="40">
        <f t="shared" ref="B63:M63" si="12">SUM(B64+B65)</f>
        <v>23953.355108160002</v>
      </c>
      <c r="C63" s="40">
        <f t="shared" si="12"/>
        <v>23535.714865940001</v>
      </c>
      <c r="D63" s="40">
        <f t="shared" si="12"/>
        <v>23275.515800410001</v>
      </c>
      <c r="E63" s="40">
        <f t="shared" si="12"/>
        <v>23023.54165883</v>
      </c>
      <c r="F63" s="40">
        <f t="shared" si="12"/>
        <v>22743.333057740001</v>
      </c>
      <c r="G63" s="40">
        <f t="shared" si="12"/>
        <v>22593.287689839999</v>
      </c>
      <c r="H63" s="40">
        <f t="shared" si="12"/>
        <v>22513.228555760001</v>
      </c>
      <c r="I63" s="40">
        <f t="shared" si="12"/>
        <v>22529.899845420001</v>
      </c>
      <c r="J63" s="40">
        <f t="shared" si="12"/>
        <v>22773.236159869997</v>
      </c>
      <c r="K63" s="40">
        <f t="shared" si="12"/>
        <v>22963.053251450001</v>
      </c>
      <c r="L63" s="40">
        <f t="shared" si="12"/>
        <v>23313.24260166</v>
      </c>
      <c r="M63" s="41">
        <f t="shared" si="12"/>
        <v>23782.412226730001</v>
      </c>
    </row>
    <row r="64" spans="1:13" ht="13.35" customHeight="1" x14ac:dyDescent="0.2">
      <c r="A64" s="10" t="s">
        <v>28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7">
        <v>0</v>
      </c>
    </row>
    <row r="65" spans="1:13" ht="13.35" customHeight="1" x14ac:dyDescent="0.2">
      <c r="A65" s="10" t="s">
        <v>29</v>
      </c>
      <c r="B65" s="6">
        <v>23953.355108160002</v>
      </c>
      <c r="C65" s="6">
        <v>23535.714865940001</v>
      </c>
      <c r="D65" s="6">
        <v>23275.515800410001</v>
      </c>
      <c r="E65" s="6">
        <v>23023.54165883</v>
      </c>
      <c r="F65" s="6">
        <v>22743.333057740001</v>
      </c>
      <c r="G65" s="6">
        <v>22593.287689839999</v>
      </c>
      <c r="H65" s="6">
        <v>22513.228555760001</v>
      </c>
      <c r="I65" s="6">
        <v>22529.899845420001</v>
      </c>
      <c r="J65" s="6">
        <v>22773.236159869997</v>
      </c>
      <c r="K65" s="6">
        <v>22963.053251450001</v>
      </c>
      <c r="L65" s="6">
        <v>23313.24260166</v>
      </c>
      <c r="M65" s="7">
        <v>23782.412226730001</v>
      </c>
    </row>
    <row r="66" spans="1:13" ht="15" customHeight="1" x14ac:dyDescent="0.2">
      <c r="A66" s="21" t="s">
        <v>30</v>
      </c>
      <c r="B66" s="40">
        <f t="shared" ref="B66:M66" si="13">SUM(B14+B27+B38+B50+B63)</f>
        <v>108667.67970570001</v>
      </c>
      <c r="C66" s="40">
        <f t="shared" si="13"/>
        <v>111444.92364902001</v>
      </c>
      <c r="D66" s="40">
        <f t="shared" si="13"/>
        <v>112700.47405100003</v>
      </c>
      <c r="E66" s="40">
        <f t="shared" si="13"/>
        <v>112494.85346206</v>
      </c>
      <c r="F66" s="40">
        <f t="shared" si="13"/>
        <v>113359.77658989001</v>
      </c>
      <c r="G66" s="40">
        <f t="shared" si="13"/>
        <v>112973.31269554001</v>
      </c>
      <c r="H66" s="40">
        <f t="shared" si="13"/>
        <v>117019.89426115001</v>
      </c>
      <c r="I66" s="40">
        <f t="shared" si="13"/>
        <v>119281.13062719999</v>
      </c>
      <c r="J66" s="40">
        <f t="shared" si="13"/>
        <v>122756.79179870999</v>
      </c>
      <c r="K66" s="40">
        <f t="shared" si="13"/>
        <v>125007.1678735</v>
      </c>
      <c r="L66" s="40">
        <f t="shared" si="13"/>
        <v>126398.67734240001</v>
      </c>
      <c r="M66" s="41">
        <f t="shared" si="13"/>
        <v>128378.72989269</v>
      </c>
    </row>
    <row r="67" spans="1:13" ht="6" customHeight="1" x14ac:dyDescent="0.2">
      <c r="A67" s="1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3"/>
    </row>
    <row r="68" spans="1:13" ht="6" customHeight="1" x14ac:dyDescent="0.2">
      <c r="A68" s="13"/>
      <c r="M68" s="28"/>
    </row>
    <row r="69" spans="1:13" ht="12.75" customHeight="1" x14ac:dyDescent="0.2">
      <c r="A69" s="28" t="s">
        <v>32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3" ht="12.75" customHeight="1" x14ac:dyDescent="0.2">
      <c r="A70" s="14" t="s">
        <v>34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3" ht="12.75" customHeight="1" x14ac:dyDescent="0.2">
      <c r="A71" s="28" t="s">
        <v>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3" ht="12.75" customHeight="1" x14ac:dyDescent="0.2">
      <c r="A72" s="28" t="s">
        <v>35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3" ht="12.75" customHeight="1" x14ac:dyDescent="0.2">
      <c r="A73" s="28" t="s">
        <v>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3" ht="12.75" customHeight="1" x14ac:dyDescent="0.2">
      <c r="A74" s="14" t="s">
        <v>41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3" ht="12.75" customHeight="1" x14ac:dyDescent="0.2">
      <c r="A75" s="28" t="s">
        <v>9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3" ht="12.75" customHeight="1" x14ac:dyDescent="0.2">
      <c r="A76" s="28" t="s">
        <v>10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3" ht="12.75" customHeight="1" x14ac:dyDescent="0.2">
      <c r="A77" s="2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3" ht="12.75" customHeight="1" x14ac:dyDescent="0.2">
      <c r="A78" s="28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3" ht="12.75" customHeight="1" x14ac:dyDescent="0.2">
      <c r="A79" s="28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3" ht="12.75" customHeight="1" x14ac:dyDescent="0.2">
      <c r="A80" s="28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2.75" customHeight="1" x14ac:dyDescent="0.2">
      <c r="A81" s="28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2.75" customHeight="1" x14ac:dyDescent="0.2">
      <c r="A82" s="28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2.75" customHeight="1" x14ac:dyDescent="0.2">
      <c r="A83" s="28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2.75" customHeight="1" x14ac:dyDescent="0.2">
      <c r="A84" s="28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2.75" customHeight="1" x14ac:dyDescent="0.2">
      <c r="A85" s="28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2.75" customHeight="1" x14ac:dyDescent="0.2">
      <c r="A86" s="28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2.75" customHeight="1" x14ac:dyDescent="0.2">
      <c r="A87" s="28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2.75" customHeight="1" x14ac:dyDescent="0.2">
      <c r="A88" s="28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2.75" customHeight="1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</row>
    <row r="90" spans="1:12" ht="12.75" customHeight="1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</row>
    <row r="91" spans="1:12" ht="12.75" customHeight="1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</row>
    <row r="92" spans="1:12" ht="12.75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</row>
    <row r="93" spans="1:12" ht="12.75" customHeight="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</row>
    <row r="94" spans="1:12" ht="12.75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</row>
    <row r="95" spans="1:12" ht="12.75" customHeight="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</row>
    <row r="96" spans="1:12" ht="12.75" customHeight="1" x14ac:dyDescent="0.2">
      <c r="A96" s="28"/>
    </row>
  </sheetData>
  <mergeCells count="13">
    <mergeCell ref="B9:M9"/>
    <mergeCell ref="B10:E10"/>
    <mergeCell ref="F10:I10"/>
    <mergeCell ref="J10:M10"/>
    <mergeCell ref="B11:E11"/>
    <mergeCell ref="F11:I11"/>
    <mergeCell ref="J11:M11"/>
    <mergeCell ref="B8:M8"/>
    <mergeCell ref="A1:M1"/>
    <mergeCell ref="A2:M2"/>
    <mergeCell ref="A3:M3"/>
    <mergeCell ref="A5:M5"/>
    <mergeCell ref="A6:M6"/>
  </mergeCells>
  <printOptions horizontalCentered="1"/>
  <pageMargins left="0.74803149606299213" right="0.74803149606299213" top="0.98425196850393704" bottom="0.98425196850393704" header="0.31496062992125984" footer="0.31496062992125984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2023-06-26T19:04:10Z</cp:lastPrinted>
  <dcterms:created xsi:type="dcterms:W3CDTF">2018-11-21T20:09:16Z</dcterms:created>
  <dcterms:modified xsi:type="dcterms:W3CDTF">2023-06-29T23:00:29Z</dcterms:modified>
</cp:coreProperties>
</file>